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IGA/Sdilene dokumenty/Zadávací dokumentace/2. kolo soutěže UGS_Engineering and Technology/Rozpočet/"/>
    </mc:Choice>
  </mc:AlternateContent>
  <xr:revisionPtr revIDLastSave="0" documentId="8_{87A5DF9D-9206-4BEE-A2C6-B63E87FC84FC}" xr6:coauthVersionLast="47" xr6:coauthVersionMax="47" xr10:uidLastSave="{00000000-0000-0000-0000-000000000000}"/>
  <workbookProtection workbookAlgorithmName="SHA-512" workbookHashValue="9DgWQQAWfuFQP/+uSDpahb/XVeBRbBR3F9uEp5GuqckcWbqugu2ibJaVBqdDFjJqkmFqv4E0RGDfZK5jDJJSew==" workbookSaltValue="B8XOgEfxhs6Vi74Z9uZzuQ==" workbookSpinCount="100000" lockStructure="1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21" i="1" l="1"/>
  <c r="E6" i="1"/>
  <c r="F6" i="1"/>
  <c r="G6" i="1"/>
  <c r="C22" i="1" l="1"/>
  <c r="C18" i="1"/>
  <c r="H19" i="1" s="1"/>
  <c r="F19" i="1" l="1"/>
  <c r="G19" i="1"/>
  <c r="C14" i="1"/>
  <c r="C19" i="1" l="1"/>
  <c r="C13" i="1" s="1"/>
  <c r="C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Kašpárková Ivana</author>
  </authors>
  <commentList>
    <comment ref="F19" authorId="0" shapeId="0" xr:uid="{1DCB45C1-5299-4151-ABBB-ADFF0A644B23}">
      <text>
        <r>
          <rPr>
            <b/>
            <sz val="9"/>
            <color indexed="81"/>
            <rFont val="Tahoma"/>
            <family val="2"/>
            <charset val="238"/>
          </rPr>
          <t>rounding social insurance</t>
        </r>
      </text>
    </comment>
    <comment ref="G19" authorId="0" shapeId="0" xr:uid="{0C6B7774-6283-4706-95C4-9AF555EF60FB}">
      <text>
        <r>
          <rPr>
            <b/>
            <sz val="9"/>
            <color indexed="81"/>
            <rFont val="Tahoma"/>
            <family val="2"/>
            <charset val="238"/>
          </rPr>
          <t>rounding health insurance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9" authorId="1" shapeId="0" xr:uid="{A3A4EF61-B525-435F-84DF-6C3C657860A0}">
      <text>
        <r>
          <rPr>
            <sz val="9"/>
            <color indexed="81"/>
            <rFont val="Tahoma"/>
            <charset val="1"/>
          </rPr>
          <t>Mandatory accident insurance</t>
        </r>
      </text>
    </comment>
  </commentList>
</comments>
</file>

<file path=xl/sharedStrings.xml><?xml version="1.0" encoding="utf-8"?>
<sst xmlns="http://schemas.openxmlformats.org/spreadsheetml/2006/main" count="41" uniqueCount="38">
  <si>
    <t xml:space="preserve">Improvement in quality of the internal grant scheme at CZU - student grant budget </t>
  </si>
  <si>
    <t>RESEARCH TEAM</t>
  </si>
  <si>
    <t>Monthly workload of research team member</t>
  </si>
  <si>
    <t>Number of workload units per month</t>
  </si>
  <si>
    <t>Researcher's gross salary per 0.1 workload</t>
  </si>
  <si>
    <t xml:space="preserve">Amount of 0.1 unit of workload </t>
  </si>
  <si>
    <t>COSTS FOR THE WHOLE PERIOD OF PROJECT EXECUTION</t>
  </si>
  <si>
    <t>Member 1</t>
  </si>
  <si>
    <t>Member 2</t>
  </si>
  <si>
    <t>Member 4</t>
  </si>
  <si>
    <t>Member 3</t>
  </si>
  <si>
    <t>Member 5</t>
  </si>
  <si>
    <t>Employer's statutory payments</t>
  </si>
  <si>
    <t>Other direct costs</t>
  </si>
  <si>
    <t>Indirect costs</t>
  </si>
  <si>
    <t>Total project costs</t>
  </si>
  <si>
    <t>Number of months of project execution</t>
  </si>
  <si>
    <t>Workload</t>
  </si>
  <si>
    <t>0.5</t>
  </si>
  <si>
    <t>Period of project execution in months</t>
  </si>
  <si>
    <t>Non-investment funds</t>
  </si>
  <si>
    <t>Salary funds</t>
  </si>
  <si>
    <t>Gross salary of research team members</t>
  </si>
  <si>
    <t>Mentor/s remuneration</t>
  </si>
  <si>
    <t>Total</t>
  </si>
  <si>
    <t>No.</t>
  </si>
  <si>
    <t>Indicator</t>
  </si>
  <si>
    <t>Request [CZK]</t>
  </si>
  <si>
    <t>1.</t>
  </si>
  <si>
    <t>2.</t>
  </si>
  <si>
    <t>3.</t>
  </si>
  <si>
    <t>4.</t>
  </si>
  <si>
    <t>5.</t>
  </si>
  <si>
    <t>6.</t>
  </si>
  <si>
    <t>7.</t>
  </si>
  <si>
    <t>8.</t>
  </si>
  <si>
    <t>Choose</t>
  </si>
  <si>
    <t>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</si>
</sst>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\ [$CZK]"/>
    <numFmt numFmtId="166" formatCode="#,##0.00\ [$CZK]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3" fillId="0" borderId="0" xfId="0" applyFont="1" applyBorder="1"/>
    <xf numFmtId="164" fontId="4" fillId="0" borderId="0" xfId="0" applyNumberFormat="1" applyFont="1" applyFill="1" applyBorder="1" applyAlignment="1" applyProtection="1">
      <alignment vertical="top"/>
    </xf>
    <xf numFmtId="0" fontId="6" fillId="0" borderId="0" xfId="1"/>
    <xf numFmtId="0" fontId="6" fillId="0" borderId="0" xfId="1" applyAlignment="1">
      <alignment wrapText="1"/>
    </xf>
    <xf numFmtId="0" fontId="6" fillId="0" borderId="0" xfId="1" applyAlignment="1">
      <alignment horizontal="center"/>
    </xf>
    <xf numFmtId="0" fontId="0" fillId="0" borderId="0" xfId="0" applyBorder="1"/>
    <xf numFmtId="0" fontId="7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Fill="1" applyBorder="1"/>
    <xf numFmtId="165" fontId="4" fillId="0" borderId="0" xfId="0" applyNumberFormat="1" applyFont="1" applyFill="1" applyBorder="1" applyAlignment="1" applyProtection="1">
      <alignment horizontal="right" vertical="top"/>
      <protection hidden="1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Border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4" fillId="4" borderId="0" xfId="0" applyFont="1" applyFill="1" applyBorder="1"/>
    <xf numFmtId="165" fontId="4" fillId="4" borderId="0" xfId="0" applyNumberFormat="1" applyFont="1" applyFill="1" applyBorder="1" applyAlignment="1" applyProtection="1">
      <alignment horizontal="right" vertical="top"/>
      <protection hidden="1"/>
    </xf>
    <xf numFmtId="0" fontId="1" fillId="4" borderId="0" xfId="0" applyFont="1" applyFill="1" applyBorder="1"/>
    <xf numFmtId="0" fontId="5" fillId="4" borderId="0" xfId="0" applyFont="1" applyFill="1" applyBorder="1"/>
    <xf numFmtId="165" fontId="5" fillId="4" borderId="0" xfId="0" applyNumberFormat="1" applyFont="1" applyFill="1" applyBorder="1" applyAlignment="1" applyProtection="1">
      <alignment vertical="top"/>
      <protection hidden="1"/>
    </xf>
    <xf numFmtId="165" fontId="9" fillId="4" borderId="0" xfId="0" applyNumberFormat="1" applyFont="1" applyFill="1" applyBorder="1"/>
    <xf numFmtId="0" fontId="4" fillId="0" borderId="2" xfId="0" applyFont="1" applyFill="1" applyBorder="1" applyAlignment="1" applyProtection="1">
      <alignment vertical="top"/>
      <protection hidden="1"/>
    </xf>
    <xf numFmtId="165" fontId="4" fillId="0" borderId="2" xfId="0" applyNumberFormat="1" applyFont="1" applyFill="1" applyBorder="1" applyAlignment="1" applyProtection="1">
      <alignment horizontal="right" vertical="top"/>
    </xf>
    <xf numFmtId="165" fontId="4" fillId="5" borderId="0" xfId="0" applyNumberFormat="1" applyFont="1" applyFill="1" applyBorder="1" applyAlignment="1" applyProtection="1">
      <alignment horizontal="right" vertical="top"/>
      <protection locked="0"/>
    </xf>
    <xf numFmtId="0" fontId="4" fillId="5" borderId="2" xfId="0" applyFont="1" applyFill="1" applyBorder="1" applyAlignment="1" applyProtection="1">
      <alignment vertical="top"/>
      <protection locked="0"/>
    </xf>
    <xf numFmtId="0" fontId="4" fillId="5" borderId="8" xfId="0" applyFont="1" applyFill="1" applyBorder="1" applyAlignment="1" applyProtection="1">
      <alignment vertical="top"/>
      <protection locked="0"/>
    </xf>
    <xf numFmtId="0" fontId="4" fillId="5" borderId="8" xfId="0" applyFont="1" applyFill="1" applyBorder="1" applyAlignment="1" applyProtection="1">
      <alignment horizontal="right" vertical="top"/>
    </xf>
    <xf numFmtId="0" fontId="4" fillId="0" borderId="8" xfId="0" applyFont="1" applyFill="1" applyBorder="1" applyAlignment="1" applyProtection="1">
      <alignment vertical="top"/>
      <protection hidden="1"/>
    </xf>
    <xf numFmtId="165" fontId="4" fillId="0" borderId="9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166" fontId="0" fillId="0" borderId="0" xfId="0" applyNumberFormat="1" applyBorder="1"/>
    <xf numFmtId="166" fontId="0" fillId="0" borderId="0" xfId="0" applyNumberFormat="1"/>
    <xf numFmtId="166" fontId="0" fillId="0" borderId="0" xfId="0" applyNumberFormat="1" applyProtection="1">
      <protection hidden="1"/>
    </xf>
    <xf numFmtId="0" fontId="2" fillId="0" borderId="0" xfId="0" applyFont="1" applyAlignment="1">
      <alignment horizontal="center"/>
    </xf>
    <xf numFmtId="164" fontId="5" fillId="2" borderId="0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 indent="2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</xdr:colOff>
      <xdr:row>3</xdr:row>
      <xdr:rowOff>112059</xdr:rowOff>
    </xdr:from>
    <xdr:to>
      <xdr:col>7</xdr:col>
      <xdr:colOff>582706</xdr:colOff>
      <xdr:row>3</xdr:row>
      <xdr:rowOff>112059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720CB633-FBC9-41EF-AAEC-10465C77859D}"/>
            </a:ext>
          </a:extLst>
        </xdr:cNvPr>
        <xdr:cNvCxnSpPr/>
      </xdr:nvCxnSpPr>
      <xdr:spPr>
        <a:xfrm flipH="1">
          <a:off x="7418294" y="762000"/>
          <a:ext cx="53788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67236</xdr:colOff>
      <xdr:row>4</xdr:row>
      <xdr:rowOff>100852</xdr:rowOff>
    </xdr:from>
    <xdr:to>
      <xdr:col>8</xdr:col>
      <xdr:colOff>2</xdr:colOff>
      <xdr:row>4</xdr:row>
      <xdr:rowOff>100852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FCDB4F4E-162C-4AFB-8C2A-A43745FF0028}"/>
            </a:ext>
          </a:extLst>
        </xdr:cNvPr>
        <xdr:cNvCxnSpPr/>
      </xdr:nvCxnSpPr>
      <xdr:spPr>
        <a:xfrm flipH="1">
          <a:off x="7440707" y="952499"/>
          <a:ext cx="53788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51547</xdr:colOff>
      <xdr:row>6</xdr:row>
      <xdr:rowOff>96370</xdr:rowOff>
    </xdr:from>
    <xdr:to>
      <xdr:col>7</xdr:col>
      <xdr:colOff>589430</xdr:colOff>
      <xdr:row>6</xdr:row>
      <xdr:rowOff>96370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A36D99AB-117B-46BD-A37D-AFF990DB0B77}"/>
            </a:ext>
          </a:extLst>
        </xdr:cNvPr>
        <xdr:cNvCxnSpPr/>
      </xdr:nvCxnSpPr>
      <xdr:spPr>
        <a:xfrm flipH="1">
          <a:off x="7425018" y="1351429"/>
          <a:ext cx="53788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33619</xdr:colOff>
      <xdr:row>19</xdr:row>
      <xdr:rowOff>89647</xdr:rowOff>
    </xdr:from>
    <xdr:to>
      <xdr:col>3</xdr:col>
      <xdr:colOff>762000</xdr:colOff>
      <xdr:row>19</xdr:row>
      <xdr:rowOff>89647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95DF33C0-196F-42F9-915C-51D0642C9459}"/>
            </a:ext>
          </a:extLst>
        </xdr:cNvPr>
        <xdr:cNvCxnSpPr/>
      </xdr:nvCxnSpPr>
      <xdr:spPr>
        <a:xfrm flipH="1">
          <a:off x="4392707" y="4011706"/>
          <a:ext cx="728381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E29" sqref="E29"/>
    </sheetView>
  </sheetViews>
  <sheetFormatPr defaultRowHeight="15" x14ac:dyDescent="0.25"/>
  <cols>
    <col min="2" max="2" width="41" customWidth="1"/>
    <col min="3" max="3" width="16.85546875" customWidth="1"/>
    <col min="4" max="7" width="16.28515625" customWidth="1"/>
    <col min="8" max="8" width="12.7109375" customWidth="1"/>
    <col min="11" max="11" width="11.85546875" bestFit="1" customWidth="1"/>
  </cols>
  <sheetData>
    <row r="1" spans="1:9" ht="21" x14ac:dyDescent="0.35">
      <c r="B1" s="35" t="s">
        <v>0</v>
      </c>
      <c r="C1" s="35"/>
      <c r="D1" s="35"/>
      <c r="E1" s="35"/>
      <c r="F1" s="35"/>
      <c r="G1" s="35"/>
    </row>
    <row r="2" spans="1:9" x14ac:dyDescent="0.25">
      <c r="C2" s="1"/>
    </row>
    <row r="3" spans="1:9" ht="15" customHeight="1" x14ac:dyDescent="0.25">
      <c r="A3" s="41" t="s">
        <v>1</v>
      </c>
      <c r="B3" s="42"/>
      <c r="C3" s="31" t="s">
        <v>7</v>
      </c>
      <c r="D3" s="2" t="s">
        <v>8</v>
      </c>
      <c r="E3" s="2" t="s">
        <v>10</v>
      </c>
      <c r="F3" s="2" t="s">
        <v>9</v>
      </c>
      <c r="G3" s="2" t="s">
        <v>11</v>
      </c>
    </row>
    <row r="4" spans="1:9" ht="15.75" x14ac:dyDescent="0.25">
      <c r="A4" s="40" t="s">
        <v>19</v>
      </c>
      <c r="B4" s="40"/>
      <c r="C4" s="27"/>
      <c r="D4" s="26"/>
      <c r="E4" s="26"/>
      <c r="F4" s="26"/>
      <c r="G4" s="26"/>
      <c r="I4" t="s">
        <v>37</v>
      </c>
    </row>
    <row r="5" spans="1:9" ht="15.75" x14ac:dyDescent="0.25">
      <c r="A5" s="40" t="s">
        <v>2</v>
      </c>
      <c r="B5" s="40"/>
      <c r="C5" s="28" t="s">
        <v>18</v>
      </c>
      <c r="D5" s="26"/>
      <c r="E5" s="26"/>
      <c r="F5" s="26"/>
      <c r="G5" s="26"/>
      <c r="I5" t="s">
        <v>36</v>
      </c>
    </row>
    <row r="6" spans="1:9" ht="15.75" x14ac:dyDescent="0.25">
      <c r="A6" s="40" t="s">
        <v>3</v>
      </c>
      <c r="B6" s="40"/>
      <c r="C6" s="29">
        <v>5</v>
      </c>
      <c r="D6" s="23">
        <f>D5*10</f>
        <v>0</v>
      </c>
      <c r="E6" s="23">
        <f t="shared" ref="E6:G6" si="0">E5*10</f>
        <v>0</v>
      </c>
      <c r="F6" s="23">
        <f t="shared" si="0"/>
        <v>0</v>
      </c>
      <c r="G6" s="23">
        <f t="shared" si="0"/>
        <v>0</v>
      </c>
    </row>
    <row r="7" spans="1:9" ht="15.75" x14ac:dyDescent="0.25">
      <c r="A7" s="40" t="s">
        <v>4</v>
      </c>
      <c r="B7" s="40"/>
      <c r="C7" s="27"/>
      <c r="D7" s="26"/>
      <c r="E7" s="26"/>
      <c r="F7" s="26"/>
      <c r="G7" s="26"/>
      <c r="I7" t="s">
        <v>37</v>
      </c>
    </row>
    <row r="8" spans="1:9" ht="15.75" x14ac:dyDescent="0.25">
      <c r="A8" s="40" t="s">
        <v>5</v>
      </c>
      <c r="B8" s="40"/>
      <c r="C8" s="30">
        <v>7986</v>
      </c>
      <c r="D8" s="24">
        <v>7986</v>
      </c>
      <c r="E8" s="24">
        <v>7986</v>
      </c>
      <c r="F8" s="24">
        <v>7986</v>
      </c>
      <c r="G8" s="24">
        <v>7986</v>
      </c>
    </row>
    <row r="9" spans="1:9" ht="15.75" x14ac:dyDescent="0.25">
      <c r="B9" s="3"/>
      <c r="C9" s="4"/>
      <c r="D9" s="4"/>
      <c r="E9" s="4"/>
      <c r="F9" s="4"/>
      <c r="G9" s="4"/>
    </row>
    <row r="10" spans="1:9" ht="16.5" thickBot="1" x14ac:dyDescent="0.3">
      <c r="A10" s="39" t="s">
        <v>6</v>
      </c>
      <c r="B10" s="39"/>
      <c r="C10" s="39"/>
      <c r="D10" s="8"/>
      <c r="E10" s="8"/>
    </row>
    <row r="11" spans="1:9" ht="17.25" thickTop="1" thickBot="1" x14ac:dyDescent="0.3">
      <c r="A11" s="9" t="s">
        <v>25</v>
      </c>
      <c r="B11" s="10" t="s">
        <v>26</v>
      </c>
      <c r="C11" s="9" t="s">
        <v>27</v>
      </c>
      <c r="E11" s="8"/>
    </row>
    <row r="12" spans="1:9" ht="16.5" thickTop="1" x14ac:dyDescent="0.25">
      <c r="B12" s="37" t="s">
        <v>20</v>
      </c>
      <c r="C12" s="38"/>
    </row>
    <row r="13" spans="1:9" ht="15.75" x14ac:dyDescent="0.25">
      <c r="A13" s="16" t="s">
        <v>28</v>
      </c>
      <c r="B13" s="17" t="s">
        <v>13</v>
      </c>
      <c r="C13" s="18">
        <f>C22-C18-C19-C20-C21-C14</f>
        <v>0</v>
      </c>
      <c r="D13" s="8"/>
    </row>
    <row r="14" spans="1:9" ht="15.75" x14ac:dyDescent="0.25">
      <c r="A14" s="15" t="s">
        <v>29</v>
      </c>
      <c r="B14" s="11" t="s">
        <v>14</v>
      </c>
      <c r="C14" s="12">
        <f>C22*0.04</f>
        <v>0</v>
      </c>
      <c r="D14" s="8"/>
    </row>
    <row r="15" spans="1:9" ht="15.75" x14ac:dyDescent="0.25">
      <c r="A15" s="16" t="s">
        <v>30</v>
      </c>
      <c r="B15" s="19" t="s">
        <v>24</v>
      </c>
      <c r="C15" s="22">
        <f>C13+C14</f>
        <v>0</v>
      </c>
      <c r="D15" s="8"/>
    </row>
    <row r="16" spans="1:9" ht="15.75" x14ac:dyDescent="0.25">
      <c r="A16" s="15"/>
      <c r="B16" s="8"/>
      <c r="C16" s="13"/>
      <c r="D16" s="8"/>
    </row>
    <row r="17" spans="1:8" ht="15.75" x14ac:dyDescent="0.25">
      <c r="A17" s="15"/>
      <c r="B17" s="36" t="s">
        <v>21</v>
      </c>
      <c r="C17" s="36"/>
      <c r="D17" s="8"/>
    </row>
    <row r="18" spans="1:8" ht="15.75" x14ac:dyDescent="0.25">
      <c r="A18" s="16" t="s">
        <v>31</v>
      </c>
      <c r="B18" s="17" t="s">
        <v>22</v>
      </c>
      <c r="C18" s="18">
        <f>C4*C7*C6+D4*D7*D6+E4*E7*E6+F4*F7*F6+G4*G7*G6</f>
        <v>0</v>
      </c>
      <c r="D18" s="8"/>
    </row>
    <row r="19" spans="1:8" ht="15.75" x14ac:dyDescent="0.25">
      <c r="A19" s="15" t="s">
        <v>32</v>
      </c>
      <c r="B19" s="14" t="s">
        <v>12</v>
      </c>
      <c r="C19" s="12">
        <f>F19+G19+H19</f>
        <v>0</v>
      </c>
      <c r="D19" s="32"/>
      <c r="E19" s="32"/>
      <c r="F19" s="33">
        <f>CEILING(C18*0.248,1)</f>
        <v>0</v>
      </c>
      <c r="G19" s="33">
        <f>CEILING(C18*0.09,1)</f>
        <v>0</v>
      </c>
      <c r="H19" s="34">
        <f>(C18*0.0042)</f>
        <v>0</v>
      </c>
    </row>
    <row r="20" spans="1:8" ht="15.75" x14ac:dyDescent="0.25">
      <c r="A20" s="16" t="s">
        <v>33</v>
      </c>
      <c r="B20" s="17" t="s">
        <v>23</v>
      </c>
      <c r="C20" s="25"/>
      <c r="D20" s="8"/>
      <c r="E20" t="s">
        <v>37</v>
      </c>
    </row>
    <row r="21" spans="1:8" ht="15.75" x14ac:dyDescent="0.25">
      <c r="A21" s="15" t="s">
        <v>34</v>
      </c>
      <c r="B21" s="14" t="s">
        <v>12</v>
      </c>
      <c r="C21" s="12">
        <f>C20*0.3522</f>
        <v>0</v>
      </c>
      <c r="D21" s="8"/>
    </row>
    <row r="22" spans="1:8" ht="15.75" x14ac:dyDescent="0.25">
      <c r="A22" s="16" t="s">
        <v>35</v>
      </c>
      <c r="B22" s="20" t="s">
        <v>15</v>
      </c>
      <c r="C22" s="21">
        <f>C4*C8*C6+D4*D8*D6+E4*E8*E6+F4*F8*F6+G4*G8*G6</f>
        <v>0</v>
      </c>
      <c r="D22" s="8"/>
    </row>
    <row r="23" spans="1:8" x14ac:dyDescent="0.25">
      <c r="B23" s="8"/>
      <c r="C23" s="8"/>
      <c r="D23" s="8"/>
    </row>
  </sheetData>
  <sheetProtection algorithmName="SHA-512" hashValue="P1ZNLzE7/3j4ihIBGeWTYb9IMZJd8G10uBPDWKBy8im+Rz+c8uAJdNPVmb01QhLrjMQSR2jOneLo1Cpi29qcHw==" saltValue="E+TmKpVHWxda1hqTKyu7ww==" spinCount="100000" sheet="1" objects="1" scenarios="1"/>
  <protectedRanges>
    <protectedRange sqref="C20" name="Hodnoty"/>
  </protectedRanges>
  <mergeCells count="10">
    <mergeCell ref="B1:G1"/>
    <mergeCell ref="B17:C17"/>
    <mergeCell ref="B12:C12"/>
    <mergeCell ref="A10:C10"/>
    <mergeCell ref="A4:B4"/>
    <mergeCell ref="A5:B5"/>
    <mergeCell ref="A6:B6"/>
    <mergeCell ref="A7:B7"/>
    <mergeCell ref="A8:B8"/>
    <mergeCell ref="A3:B3"/>
  </mergeCells>
  <phoneticPr fontId="8" type="noConversion"/>
  <dataValidations count="3">
    <dataValidation type="whole" allowBlank="1" showInputMessage="1" showErrorMessage="1" error="minimum is 3 500 CZK per month_x000a_maximum is 5 967 CZK per month" prompt="Fill in" sqref="C7:G7" xr:uid="{E9959643-B54C-43D4-A035-4F2DF7CD04C4}">
      <formula1>3500</formula1>
      <formula2>5967</formula2>
    </dataValidation>
    <dataValidation allowBlank="1" showInputMessage="1" showErrorMessage="1" prompt="Fill in" sqref="C20" xr:uid="{7762BB08-D89F-4C41-9267-FF09506754D7}"/>
    <dataValidation type="whole" operator="equal" allowBlank="1" showInputMessage="1" showErrorMessage="1" error="Period of project execution has to be 12 months" prompt="Choose" sqref="C4:G4" xr:uid="{37C93559-78DE-43B5-96B7-AB4669EC1BC7}">
      <formula1>12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hoose" xr:uid="{DFA0D8FE-8E28-47EF-A1A8-AE65D4A25AD6}">
          <x14:formula1>
            <xm:f>List2!$B$2:$B$10</xm:f>
          </x14:formula1>
          <xm:sqref>D5:G5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M15" sqref="M15"/>
    </sheetView>
  </sheetViews>
  <sheetFormatPr defaultRowHeight="15" x14ac:dyDescent="0.25"/>
  <cols>
    <col min="1" max="1" width="19.7109375" customWidth="1"/>
  </cols>
  <sheetData>
    <row r="1" spans="1:2" ht="26.25" customHeight="1" x14ac:dyDescent="0.25">
      <c r="A1" s="6" t="s">
        <v>16</v>
      </c>
      <c r="B1" s="5" t="s">
        <v>17</v>
      </c>
    </row>
    <row r="2" spans="1:2" x14ac:dyDescent="0.25">
      <c r="A2" s="5">
        <v>12</v>
      </c>
      <c r="B2" s="7">
        <v>0.1</v>
      </c>
    </row>
    <row r="3" spans="1:2" x14ac:dyDescent="0.25">
      <c r="A3" s="5">
        <v>13</v>
      </c>
      <c r="B3" s="7">
        <v>0.15</v>
      </c>
    </row>
    <row r="4" spans="1:2" x14ac:dyDescent="0.25">
      <c r="A4" s="5">
        <v>14</v>
      </c>
      <c r="B4" s="7">
        <v>0.2</v>
      </c>
    </row>
    <row r="5" spans="1:2" x14ac:dyDescent="0.25">
      <c r="A5" s="5">
        <v>15</v>
      </c>
      <c r="B5" s="7">
        <v>0.25</v>
      </c>
    </row>
    <row r="6" spans="1:2" x14ac:dyDescent="0.25">
      <c r="A6" s="5">
        <v>16</v>
      </c>
      <c r="B6" s="7">
        <v>0.3</v>
      </c>
    </row>
    <row r="7" spans="1:2" x14ac:dyDescent="0.25">
      <c r="A7" s="5">
        <v>17</v>
      </c>
      <c r="B7" s="7">
        <v>0.35</v>
      </c>
    </row>
    <row r="8" spans="1:2" x14ac:dyDescent="0.25">
      <c r="A8" s="5">
        <v>18</v>
      </c>
      <c r="B8" s="7">
        <v>0.4</v>
      </c>
    </row>
    <row r="9" spans="1:2" x14ac:dyDescent="0.25">
      <c r="A9" s="5"/>
      <c r="B9" s="7">
        <v>0.45</v>
      </c>
    </row>
    <row r="10" spans="1:2" x14ac:dyDescent="0.25">
      <c r="A10" s="5"/>
      <c r="B10" s="7">
        <v>0.5</v>
      </c>
    </row>
  </sheetData>
  <sheetProtection algorithmName="SHA-512" hashValue="OOFa2mtEffNfxt02S2SFQgOLvujSvUPXqwlVqSoIBUENlDXpWD7hNLPHFpSZy8K2iMo6f5zAdTioCU6DMpiWSA==" saltValue="dyIhWpNPd+35liEEKdIMxg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0D5B74B10DC94BAF4A1B5239D2F164" ma:contentTypeVersion="12" ma:contentTypeDescription="Vytvoří nový dokument" ma:contentTypeScope="" ma:versionID="4f0046703b5f6d619c83af6e8389ac6c">
  <xsd:schema xmlns:xsd="http://www.w3.org/2001/XMLSchema" xmlns:xs="http://www.w3.org/2001/XMLSchema" xmlns:p="http://schemas.microsoft.com/office/2006/metadata/properties" xmlns:ns2="3880a708-4173-4ef4-891c-160dfa88d2eb" xmlns:ns3="61f46896-8031-4496-8c57-1daa10b15601" targetNamespace="http://schemas.microsoft.com/office/2006/metadata/properties" ma:root="true" ma:fieldsID="fc003699b521c063f20de61de573c563" ns2:_="" ns3:_="">
    <xsd:import namespace="3880a708-4173-4ef4-891c-160dfa88d2eb"/>
    <xsd:import namespace="61f46896-8031-4496-8c57-1daa10b156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0a708-4173-4ef4-891c-160dfa88d2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46896-8031-4496-8c57-1daa10b15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4DDA9-3559-4C79-9068-D5A2AA1124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51708-7561-4D28-9142-5BDC390AFD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645DF1-E26C-4EE8-925B-281B56190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</dc:creator>
  <cp:lastModifiedBy>Jílková Magdaléna</cp:lastModifiedBy>
  <dcterms:created xsi:type="dcterms:W3CDTF">2020-09-04T12:37:07Z</dcterms:created>
  <dcterms:modified xsi:type="dcterms:W3CDTF">2021-07-20T11:15:58Z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0x010100360D5B74B10DC94BAF4A1B5239D2F164</vt:lpwstr>
  </property>
</Properties>
</file>